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custom-properties" Target="docProps/custom.xml"/><Relationship Id="rId4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LUS 90 " sheetId="1" r:id="rId4"/>
    <sheet state="visible" name="MOINS 90 " sheetId="2" r:id="rId5"/>
  </sheets>
  <definedNames/>
  <calcPr/>
</workbook>
</file>

<file path=xl/sharedStrings.xml><?xml version="1.0" encoding="utf-8"?>
<sst xmlns="http://schemas.openxmlformats.org/spreadsheetml/2006/main" count="96" uniqueCount="66">
  <si>
    <t>9H00 DE TIR EN PUY DE DOME</t>
  </si>
  <si>
    <t>+ de 90 ans</t>
  </si>
  <si>
    <t>1er match</t>
  </si>
  <si>
    <t>2ème match</t>
  </si>
  <si>
    <t>3ème match</t>
  </si>
  <si>
    <t>TOTAL EQUIPE</t>
  </si>
  <si>
    <t>FRANC Frédéric</t>
  </si>
  <si>
    <t>TCC</t>
  </si>
  <si>
    <t>LACAM Hervé</t>
  </si>
  <si>
    <t>CHALARD Pascal</t>
  </si>
  <si>
    <t>REX CLUB DOMERAT</t>
  </si>
  <si>
    <t>LEONARDON Denis</t>
  </si>
  <si>
    <t>BUCHEZ Didier</t>
  </si>
  <si>
    <t>TSBE</t>
  </si>
  <si>
    <t>BONNEFOY Roland</t>
  </si>
  <si>
    <t>GENEST Sébastien</t>
  </si>
  <si>
    <t>CHABRELOCHE</t>
  </si>
  <si>
    <t>ROUAULT Stéphane</t>
  </si>
  <si>
    <t>LECAT Benoit</t>
  </si>
  <si>
    <t>ARLANC</t>
  </si>
  <si>
    <t>MALFERIOL Didier</t>
  </si>
  <si>
    <t>CTC</t>
  </si>
  <si>
    <t>TISSIER Eric</t>
  </si>
  <si>
    <t>Cible Roannaise</t>
  </si>
  <si>
    <t>GUIBORAT Claire</t>
  </si>
  <si>
    <t>ALAT</t>
  </si>
  <si>
    <t>CERONI Aurélien</t>
  </si>
  <si>
    <t>TARC</t>
  </si>
  <si>
    <t>FORLAY Christophe</t>
  </si>
  <si>
    <t>BOUET Jérome</t>
  </si>
  <si>
    <t>STA CUSSET</t>
  </si>
  <si>
    <t>BOISSEAU Brigitte</t>
  </si>
  <si>
    <t>VILASPASA Laurent</t>
  </si>
  <si>
    <t>TSB</t>
  </si>
  <si>
    <t>CHARBONNIER Marc</t>
  </si>
  <si>
    <t>USI</t>
  </si>
  <si>
    <t>CHOLLAT Fabien</t>
  </si>
  <si>
    <t>TSR</t>
  </si>
  <si>
    <t>CORDEIRO Frédéric</t>
  </si>
  <si>
    <t>HUGON Marie-Noëlle</t>
  </si>
  <si>
    <t>CTG LANGOGNE</t>
  </si>
  <si>
    <t>RAMOUSSE Jacqueline</t>
  </si>
  <si>
    <t>THONIER Michel</t>
  </si>
  <si>
    <t>DESGOUTTES Didier</t>
  </si>
  <si>
    <t>LAURENT Isabelle</t>
  </si>
  <si>
    <t>GANDON Michel</t>
  </si>
  <si>
    <t>- de 90 ans</t>
  </si>
  <si>
    <t>PICHOT Célestin</t>
  </si>
  <si>
    <t>AS ST FLOUR</t>
  </si>
  <si>
    <t>PASCAL Mathis</t>
  </si>
  <si>
    <t>SAITRE Yanis</t>
  </si>
  <si>
    <t>GALVARDON Julyne</t>
  </si>
  <si>
    <t>ASTA MOULINS</t>
  </si>
  <si>
    <t>ROUCHON Margo</t>
  </si>
  <si>
    <t>DANILO Enzo</t>
  </si>
  <si>
    <t>AS TREIGNAT</t>
  </si>
  <si>
    <t>LHOSTE Valentin</t>
  </si>
  <si>
    <t>DESGOUTTES Nicolas</t>
  </si>
  <si>
    <t>EZZAOUAG Fatima</t>
  </si>
  <si>
    <t>VERCRUYSSE Maxime</t>
  </si>
  <si>
    <t>BARJETTAS Denis</t>
  </si>
  <si>
    <t>ALBOURI Lauriane</t>
  </si>
  <si>
    <t>CHEVALIER Axel</t>
  </si>
  <si>
    <t>DICK Vincent</t>
  </si>
  <si>
    <t>CHOPINET Lucas</t>
  </si>
  <si>
    <t>YAVUZ Mehmet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</si>
</sst>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7">
    <font>
      <sz val="10.0"/>
      <color rgb="FF000000"/>
      <name val="Arial"/>
      <scheme val="minor"/>
    </font>
    <font>
      <sz val="10.0"/>
      <name val="Arial"/>
    </font>
    <font>
      <sz val="16.0"/>
      <name val="Federo"/>
    </font>
    <font>
      <b/>
      <sz val="14.0"/>
      <name val="Arial"/>
    </font>
    <font>
      <b/>
      <u/>
      <sz val="12.0"/>
      <name val="Arial"/>
    </font>
    <font>
      <b/>
      <sz val="12.0"/>
      <name val="Arial"/>
    </font>
    <font>
      <b/>
      <sz val="10.0"/>
      <name val="Arial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13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shrinkToFit="0" vertical="center" wrapText="0"/>
    </xf>
    <xf borderId="0" fillId="0" fontId="2" numFmtId="0" xfId="0" applyAlignment="1" applyFont="1">
      <alignment horizontal="center" shrinkToFit="0" vertical="center" wrapText="0"/>
    </xf>
    <xf borderId="0" fillId="0" fontId="3" numFmtId="15" xfId="0" applyAlignment="1" applyFont="1" applyNumberFormat="1">
      <alignment horizontal="center" shrinkToFit="0" vertical="bottom" wrapText="0"/>
    </xf>
    <xf borderId="0" fillId="0" fontId="4" numFmtId="0" xfId="0" applyAlignment="1" applyFont="1">
      <alignment shrinkToFit="0" vertical="bottom" wrapText="0"/>
    </xf>
    <xf borderId="0" fillId="0" fontId="5" numFmtId="0" xfId="0" applyAlignment="1" applyFont="1">
      <alignment shrinkToFit="0" vertical="bottom" wrapText="0"/>
    </xf>
    <xf borderId="0" fillId="0" fontId="5" numFmtId="0" xfId="0" applyAlignment="1" applyFont="1">
      <alignment shrinkToFit="0" vertical="center" wrapText="0"/>
    </xf>
    <xf borderId="0" fillId="0" fontId="6" numFmtId="0" xfId="0" applyAlignment="1" applyFont="1">
      <alignment horizontal="center" shrinkToFit="0" vertical="center" wrapText="1"/>
    </xf>
    <xf borderId="0" fillId="0" fontId="5" numFmtId="0" xfId="0" applyAlignment="1" applyFont="1">
      <alignment horizontal="center" shrinkToFit="0" vertical="center" wrapText="0"/>
    </xf>
    <xf borderId="0" fillId="0" fontId="6" numFmtId="0" xfId="0" applyAlignment="1" applyFont="1">
      <alignment horizontal="right" shrinkToFit="0" vertical="center" wrapText="0"/>
    </xf>
    <xf borderId="0" fillId="0" fontId="1" numFmtId="0" xfId="0" applyAlignment="1" applyFont="1">
      <alignment shrinkToFit="0" vertical="bottom" wrapText="0"/>
    </xf>
    <xf borderId="0" fillId="0" fontId="1" numFmtId="0" xfId="0" applyAlignment="1" applyFont="1">
      <alignment horizontal="center" shrinkToFit="0" vertical="bottom" wrapText="0"/>
    </xf>
    <xf borderId="0" fillId="0" fontId="1" numFmtId="0" xfId="0" applyAlignment="1" applyFont="1">
      <alignment horizontal="center" shrinkToFit="0" vertical="center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1143000" cy="120015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1162050" cy="1219200"/>
    <xdr:pic>
      <xdr:nvPicPr>
        <xdr:cNvPr id="0" name="image2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b="0" l="0" r="0" t="0"/>
          <a:pathLst/>
        </a:custGeom>
        <a:solidFill>
          <a:srgbClr val="090000"/>
        </a:solidFill>
        <a:ln cap="flat" cmpd="sng" w="9525" algn="ctr">
          <a:solidFill>
            <a:srgbClr val="400000"/>
          </a:solidFill>
          <a:prstDash val="solid"/>
          <a:round/>
          <a:headEnd len="med" w="med" type="none"/>
          <a:tailEnd len="med" w="med" type="none"/>
        </a:ln>
        <a:effectLst/>
      </a:spPr>
      <a:bodyPr bIns="0" lIns="18288" rIns="0" upright="1" wrap="square" tIns="0" vertOverflow="clip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b="0" l="0" r="0" t="0"/>
          <a:pathLst/>
        </a:custGeom>
        <a:solidFill>
          <a:srgbClr val="090000"/>
        </a:solidFill>
        <a:ln cap="flat" cmpd="sng" w="9525" algn="ctr">
          <a:solidFill>
            <a:srgbClr val="400000"/>
          </a:solidFill>
          <a:prstDash val="solid"/>
          <a:round/>
          <a:headEnd len="med" w="med" type="none"/>
          <a:tailEnd len="med" w="med" type="none"/>
        </a:ln>
        <a:effectLst/>
      </a:spPr>
      <a:bodyPr bIns="0" lIns="18288" rIns="0" upright="1" wrap="square" tIns="0" vertOverflow="clip"/>
      <a:lstStyle/>
    </a:lnDef>
  </a:objectDefaults>
  <a:extraClrScheme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1.29"/>
    <col customWidth="1" min="2" max="2" width="24.71"/>
    <col customWidth="1" min="3" max="3" width="20.0"/>
    <col customWidth="1" min="4" max="6" width="7.71"/>
    <col customWidth="1" min="7" max="8" width="10.71"/>
    <col customWidth="1" min="9" max="11" width="10.0"/>
  </cols>
  <sheetData>
    <row r="1" ht="12.75" customHeight="1">
      <c r="D1" s="1"/>
      <c r="E1" s="1"/>
      <c r="F1" s="1"/>
    </row>
    <row r="2" ht="12.75" customHeight="1">
      <c r="C2" s="2" t="s">
        <v>0</v>
      </c>
    </row>
    <row r="3" ht="12.75" customHeight="1"/>
    <row r="4" ht="12.75" customHeight="1">
      <c r="D4" s="1"/>
      <c r="E4" s="1"/>
      <c r="F4" s="1"/>
    </row>
    <row r="5" ht="17.25" customHeight="1">
      <c r="C5" s="3">
        <v>45564.0</v>
      </c>
    </row>
    <row r="6" ht="12.75" customHeight="1">
      <c r="D6" s="1"/>
      <c r="E6" s="1"/>
      <c r="F6" s="1"/>
    </row>
    <row r="7" ht="12.75" customHeight="1">
      <c r="D7" s="1"/>
      <c r="E7" s="1"/>
      <c r="F7" s="1"/>
    </row>
    <row r="8" ht="12.75" customHeight="1">
      <c r="D8" s="1"/>
      <c r="E8" s="1"/>
      <c r="F8" s="1"/>
    </row>
    <row r="9" ht="15.0" customHeight="1">
      <c r="A9" s="4" t="s">
        <v>1</v>
      </c>
      <c r="B9" s="5"/>
      <c r="C9" s="4"/>
      <c r="D9" s="6"/>
      <c r="E9" s="6"/>
      <c r="F9" s="6"/>
      <c r="G9" s="5"/>
      <c r="H9" s="5"/>
      <c r="I9" s="5"/>
      <c r="J9" s="5"/>
      <c r="K9" s="5"/>
    </row>
    <row r="10" ht="48.0" customHeight="1">
      <c r="A10" s="1"/>
      <c r="B10" s="1"/>
      <c r="C10" s="1"/>
      <c r="D10" s="7" t="s">
        <v>2</v>
      </c>
      <c r="E10" s="7" t="s">
        <v>3</v>
      </c>
      <c r="F10" s="7" t="s">
        <v>4</v>
      </c>
      <c r="G10" s="1"/>
      <c r="H10" s="7" t="s">
        <v>5</v>
      </c>
      <c r="I10" s="1"/>
      <c r="J10" s="1"/>
      <c r="K10" s="1"/>
    </row>
    <row r="11" ht="12.75" customHeight="1">
      <c r="A11" s="8">
        <v>1.0</v>
      </c>
      <c r="B11" t="s">
        <v>6</v>
      </c>
      <c r="C11" t="s">
        <v>7</v>
      </c>
      <c r="D11" s="1">
        <v>540.0</v>
      </c>
      <c r="E11" s="1">
        <v>544.0</v>
      </c>
      <c r="F11" s="1">
        <v>538.0</v>
      </c>
      <c r="G11" t="str">
        <f t="shared" ref="G11:G12" si="1">SUM(D11:F11)</f>
        <v>1622</v>
      </c>
      <c r="H11" s="9" t="str">
        <f>G11+G12</f>
        <v>3277</v>
      </c>
    </row>
    <row r="12" ht="12.75" customHeight="1">
      <c r="B12" t="s">
        <v>8</v>
      </c>
      <c r="C12" t="s">
        <v>7</v>
      </c>
      <c r="D12" s="1">
        <v>545.0</v>
      </c>
      <c r="E12" s="1">
        <v>547.0</v>
      </c>
      <c r="F12" s="1">
        <v>563.0</v>
      </c>
      <c r="G12" t="str">
        <f t="shared" si="1"/>
        <v>1655</v>
      </c>
    </row>
    <row r="13" ht="12.75" customHeight="1">
      <c r="A13" s="10"/>
      <c r="D13" s="1"/>
      <c r="E13" s="1"/>
      <c r="F13" s="1"/>
      <c r="H13" s="1"/>
    </row>
    <row r="14" ht="12.75" customHeight="1">
      <c r="A14" s="8">
        <v>2.0</v>
      </c>
      <c r="B14" t="s">
        <v>9</v>
      </c>
      <c r="C14" t="s">
        <v>10</v>
      </c>
      <c r="D14" s="1" t="str">
        <f>89+89+92+91+92+87</f>
        <v>540</v>
      </c>
      <c r="E14" s="1" t="str">
        <f>90+88+90+92+92+86</f>
        <v>538</v>
      </c>
      <c r="F14" s="1">
        <v>548.0</v>
      </c>
      <c r="G14" t="str">
        <f t="shared" ref="G14:G15" si="2">SUM(D14:F14)</f>
        <v>1626</v>
      </c>
      <c r="H14" s="9" t="str">
        <f>+G14+G15</f>
        <v>3257</v>
      </c>
    </row>
    <row r="15" ht="12.75" customHeight="1">
      <c r="B15" t="s">
        <v>11</v>
      </c>
      <c r="C15" t="s">
        <v>10</v>
      </c>
      <c r="D15" s="1">
        <v>543.0</v>
      </c>
      <c r="E15" s="1">
        <v>533.0</v>
      </c>
      <c r="F15" s="1">
        <v>555.0</v>
      </c>
      <c r="G15" t="str">
        <f t="shared" si="2"/>
        <v>1631</v>
      </c>
    </row>
    <row r="16" ht="12.75" customHeight="1">
      <c r="A16" s="10"/>
      <c r="D16" s="1"/>
      <c r="E16" s="1"/>
      <c r="F16" s="1"/>
      <c r="H16" s="1"/>
    </row>
    <row r="17" ht="12.75" customHeight="1">
      <c r="A17" s="8">
        <v>3.0</v>
      </c>
      <c r="B17" t="s">
        <v>12</v>
      </c>
      <c r="C17" t="s">
        <v>13</v>
      </c>
      <c r="D17" s="1">
        <v>526.0</v>
      </c>
      <c r="E17" s="1">
        <v>526.0</v>
      </c>
      <c r="F17" s="1">
        <v>537.0</v>
      </c>
      <c r="G17" t="str">
        <f t="shared" ref="G17:G18" si="3">SUM(D17:F17)</f>
        <v>1589</v>
      </c>
      <c r="H17" s="9" t="str">
        <f>G17+G18</f>
        <v>3195</v>
      </c>
    </row>
    <row r="18" ht="12.75" customHeight="1">
      <c r="B18" t="s">
        <v>14</v>
      </c>
      <c r="C18" t="s">
        <v>13</v>
      </c>
      <c r="D18" s="1">
        <v>538.0</v>
      </c>
      <c r="E18" s="1">
        <v>537.0</v>
      </c>
      <c r="F18" s="1">
        <v>531.0</v>
      </c>
      <c r="G18" t="str">
        <f t="shared" si="3"/>
        <v>1606</v>
      </c>
    </row>
    <row r="19" ht="12.75" customHeight="1">
      <c r="A19" s="11"/>
      <c r="D19" s="1"/>
      <c r="E19" s="1"/>
      <c r="F19" s="1"/>
      <c r="H19" s="12"/>
    </row>
    <row r="20" ht="12.75" customHeight="1">
      <c r="A20" s="8">
        <v>4.0</v>
      </c>
      <c r="B20" t="s">
        <v>15</v>
      </c>
      <c r="C20" t="s">
        <v>16</v>
      </c>
      <c r="D20" s="1">
        <v>529.0</v>
      </c>
      <c r="E20" s="1">
        <v>537.0</v>
      </c>
      <c r="F20" s="1">
        <v>551.0</v>
      </c>
      <c r="G20" t="str">
        <f t="shared" ref="G20:G21" si="4">SUM(D20:F20)</f>
        <v>1617</v>
      </c>
      <c r="H20" s="9" t="str">
        <f>+G20+G21</f>
        <v>3183</v>
      </c>
    </row>
    <row r="21" ht="12.75" customHeight="1">
      <c r="B21" t="s">
        <v>17</v>
      </c>
      <c r="C21" t="s">
        <v>16</v>
      </c>
      <c r="D21" s="1">
        <v>518.0</v>
      </c>
      <c r="E21" s="1">
        <v>522.0</v>
      </c>
      <c r="F21" s="1">
        <v>526.0</v>
      </c>
      <c r="G21" t="str">
        <f t="shared" si="4"/>
        <v>1566</v>
      </c>
    </row>
    <row r="22" ht="12.75" customHeight="1">
      <c r="A22" s="10"/>
      <c r="D22" s="1"/>
      <c r="E22" s="1"/>
      <c r="F22" s="1"/>
      <c r="H22" s="1"/>
    </row>
    <row r="23" ht="12.75" customHeight="1">
      <c r="A23" s="8">
        <v>5.0</v>
      </c>
      <c r="B23" t="s">
        <v>18</v>
      </c>
      <c r="C23" t="s">
        <v>19</v>
      </c>
      <c r="D23" s="1">
        <v>535.0</v>
      </c>
      <c r="E23" s="1">
        <v>535.0</v>
      </c>
      <c r="F23" s="1" t="str">
        <f>94+87+86+89+85+91</f>
        <v>532</v>
      </c>
      <c r="G23" t="str">
        <f t="shared" ref="G23:G24" si="5">SUM(D23:F23)</f>
        <v>1602</v>
      </c>
      <c r="H23" s="9" t="str">
        <f>+G23+G24</f>
        <v>3178</v>
      </c>
    </row>
    <row r="24" ht="12.75" customHeight="1">
      <c r="B24" t="s">
        <v>20</v>
      </c>
      <c r="C24" t="s">
        <v>21</v>
      </c>
      <c r="D24" s="1">
        <v>525.0</v>
      </c>
      <c r="E24" s="1">
        <v>522.0</v>
      </c>
      <c r="F24" s="1">
        <v>529.0</v>
      </c>
      <c r="G24" t="str">
        <f t="shared" si="5"/>
        <v>1576</v>
      </c>
    </row>
    <row r="25" ht="12.75" customHeight="1">
      <c r="A25" s="10"/>
      <c r="D25" s="1"/>
      <c r="E25" s="1"/>
      <c r="F25" s="1"/>
      <c r="H25" s="1"/>
    </row>
    <row r="26" ht="12.75" customHeight="1">
      <c r="A26" s="8">
        <v>6.0</v>
      </c>
      <c r="B26" t="s">
        <v>22</v>
      </c>
      <c r="C26" t="s">
        <v>23</v>
      </c>
      <c r="D26" s="1">
        <v>528.0</v>
      </c>
      <c r="E26" s="1">
        <v>515.0</v>
      </c>
      <c r="F26" s="1">
        <v>525.0</v>
      </c>
      <c r="G26" t="str">
        <f t="shared" ref="G26:G27" si="6">SUM(D26:F26)</f>
        <v>1568</v>
      </c>
      <c r="H26" s="9" t="str">
        <f>+G26+G27</f>
        <v>3172</v>
      </c>
    </row>
    <row r="27" ht="12.75" customHeight="1">
      <c r="B27" t="s">
        <v>24</v>
      </c>
      <c r="C27" t="s">
        <v>25</v>
      </c>
      <c r="D27" s="1">
        <v>514.0</v>
      </c>
      <c r="E27" s="1">
        <v>554.0</v>
      </c>
      <c r="F27" s="1">
        <v>536.0</v>
      </c>
      <c r="G27" t="str">
        <f t="shared" si="6"/>
        <v>1604</v>
      </c>
    </row>
    <row r="28" ht="12.75" customHeight="1">
      <c r="A28" s="10"/>
      <c r="D28" s="1"/>
      <c r="E28" s="1"/>
      <c r="F28" s="1"/>
      <c r="H28" s="1"/>
    </row>
    <row r="29" ht="12.75" customHeight="1">
      <c r="A29" s="8">
        <v>7.0</v>
      </c>
      <c r="B29" t="s">
        <v>26</v>
      </c>
      <c r="C29" t="s">
        <v>27</v>
      </c>
      <c r="D29" s="1">
        <v>526.0</v>
      </c>
      <c r="E29" s="1" t="str">
        <f>83+85+89+85+93+93</f>
        <v>528</v>
      </c>
      <c r="F29" s="1" t="str">
        <f>90+87+87+86+91+91</f>
        <v>532</v>
      </c>
      <c r="G29" t="str">
        <f t="shared" ref="G29:G30" si="7">SUM(D29:F29)</f>
        <v>1586</v>
      </c>
      <c r="H29" s="9" t="str">
        <f>+G29+G30</f>
        <v>3122</v>
      </c>
    </row>
    <row r="30" ht="12.75" customHeight="1">
      <c r="B30" t="s">
        <v>28</v>
      </c>
      <c r="C30" t="s">
        <v>27</v>
      </c>
      <c r="D30" s="1">
        <v>525.0</v>
      </c>
      <c r="E30" s="1" t="str">
        <f>78+84+85+91+82+84</f>
        <v>504</v>
      </c>
      <c r="F30" s="1" t="str">
        <f>86+87+80+82+90+82</f>
        <v>507</v>
      </c>
      <c r="G30" t="str">
        <f t="shared" si="7"/>
        <v>1536</v>
      </c>
    </row>
    <row r="31" ht="12.75" customHeight="1">
      <c r="A31" s="10"/>
      <c r="D31" s="1"/>
      <c r="E31" s="1"/>
      <c r="F31" s="1"/>
      <c r="H31" s="1"/>
    </row>
    <row r="32" ht="12.75" customHeight="1">
      <c r="A32" s="8">
        <v>8.0</v>
      </c>
      <c r="B32" t="s">
        <v>29</v>
      </c>
      <c r="C32" t="s">
        <v>30</v>
      </c>
      <c r="D32" s="1">
        <v>493.0</v>
      </c>
      <c r="E32" s="1">
        <v>516.0</v>
      </c>
      <c r="F32" s="1" t="str">
        <f>81+91+87+85+87+87</f>
        <v>518</v>
      </c>
      <c r="G32" t="str">
        <f t="shared" ref="G32:G33" si="8">SUM(D32:F32)</f>
        <v>1527</v>
      </c>
      <c r="H32" s="9" t="str">
        <f>+G32+G33</f>
        <v>3029</v>
      </c>
    </row>
    <row r="33" ht="12.75" customHeight="1">
      <c r="B33" t="s">
        <v>31</v>
      </c>
      <c r="C33" t="s">
        <v>30</v>
      </c>
      <c r="D33" s="1">
        <v>503.0</v>
      </c>
      <c r="E33" s="1" t="str">
        <f>79+85+85+87+90+87</f>
        <v>513</v>
      </c>
      <c r="F33" s="1">
        <v>486.0</v>
      </c>
      <c r="G33" t="str">
        <f t="shared" si="8"/>
        <v>1502</v>
      </c>
    </row>
    <row r="34" ht="12.75" customHeight="1">
      <c r="A34" s="10"/>
      <c r="D34" s="1"/>
      <c r="E34" s="1"/>
      <c r="F34" s="1"/>
      <c r="H34" s="1"/>
    </row>
    <row r="35" ht="12.75" customHeight="1">
      <c r="A35" s="8">
        <v>9.0</v>
      </c>
      <c r="B35" t="s">
        <v>32</v>
      </c>
      <c r="C35" t="s">
        <v>33</v>
      </c>
      <c r="D35" s="1" t="str">
        <f>88+80+87+84+93+86</f>
        <v>518</v>
      </c>
      <c r="E35" s="1">
        <v>523.0</v>
      </c>
      <c r="F35" s="1">
        <v>529.0</v>
      </c>
      <c r="G35" t="str">
        <f t="shared" ref="G35:G36" si="9">SUM(D35:F35)</f>
        <v>1570</v>
      </c>
      <c r="H35" s="9" t="str">
        <f>+G35+G36</f>
        <v>3004</v>
      </c>
    </row>
    <row r="36" ht="12.75" customHeight="1">
      <c r="B36" t="s">
        <v>34</v>
      </c>
      <c r="C36" t="s">
        <v>35</v>
      </c>
      <c r="D36" s="1">
        <v>445.0</v>
      </c>
      <c r="E36" s="1">
        <v>494.0</v>
      </c>
      <c r="F36" s="1">
        <v>495.0</v>
      </c>
      <c r="G36" t="str">
        <f t="shared" si="9"/>
        <v>1434</v>
      </c>
    </row>
    <row r="37" ht="12.75" customHeight="1">
      <c r="A37" s="10"/>
      <c r="D37" s="1"/>
      <c r="E37" s="1"/>
      <c r="F37" s="1"/>
      <c r="H37" s="1"/>
    </row>
    <row r="38" ht="12.75" customHeight="1">
      <c r="A38" s="8">
        <v>10.0</v>
      </c>
      <c r="B38" t="s">
        <v>36</v>
      </c>
      <c r="C38" t="s">
        <v>37</v>
      </c>
      <c r="D38" s="1">
        <v>507.0</v>
      </c>
      <c r="E38" s="1" t="str">
        <f>87+84+87+84+83+83</f>
        <v>508</v>
      </c>
      <c r="F38" s="1" t="str">
        <f>83+78+91+88+87+86</f>
        <v>513</v>
      </c>
      <c r="G38" t="str">
        <f t="shared" ref="G38:G39" si="10">SUM(D38:F38)</f>
        <v>1528</v>
      </c>
      <c r="H38" s="9" t="str">
        <f>+G38+G39</f>
        <v>2992</v>
      </c>
    </row>
    <row r="39" ht="12.75" customHeight="1">
      <c r="B39" t="s">
        <v>38</v>
      </c>
      <c r="C39" t="s">
        <v>37</v>
      </c>
      <c r="D39" s="1">
        <v>470.0</v>
      </c>
      <c r="E39" s="1">
        <v>506.0</v>
      </c>
      <c r="F39" s="1">
        <v>488.0</v>
      </c>
      <c r="G39" t="str">
        <f t="shared" si="10"/>
        <v>1464</v>
      </c>
    </row>
    <row r="40" ht="12.75" customHeight="1">
      <c r="A40" s="10"/>
      <c r="D40" s="1"/>
      <c r="E40" s="1"/>
      <c r="F40" s="1"/>
      <c r="H40" s="1"/>
    </row>
    <row r="41" ht="12.75" customHeight="1">
      <c r="A41" s="8">
        <v>11.0</v>
      </c>
      <c r="B41" t="s">
        <v>39</v>
      </c>
      <c r="C41" t="s">
        <v>40</v>
      </c>
      <c r="D41" s="1">
        <v>453.0</v>
      </c>
      <c r="E41" s="1">
        <v>423.0</v>
      </c>
      <c r="F41" s="1">
        <v>495.0</v>
      </c>
      <c r="G41" t="str">
        <f t="shared" ref="G41:G42" si="11">SUM(D41:F41)</f>
        <v>1371</v>
      </c>
      <c r="H41" s="9" t="str">
        <f>+G41+G42</f>
        <v>2917</v>
      </c>
    </row>
    <row r="42" ht="12.75" customHeight="1">
      <c r="B42" t="s">
        <v>41</v>
      </c>
      <c r="C42" t="s">
        <v>13</v>
      </c>
      <c r="D42" s="1">
        <v>505.0</v>
      </c>
      <c r="E42" s="1">
        <v>519.0</v>
      </c>
      <c r="F42" s="1">
        <v>522.0</v>
      </c>
      <c r="G42" t="str">
        <f t="shared" si="11"/>
        <v>1546</v>
      </c>
    </row>
    <row r="43" ht="12.75" customHeight="1">
      <c r="A43" s="10"/>
      <c r="D43" s="1"/>
      <c r="E43" s="1"/>
      <c r="F43" s="1"/>
      <c r="H43" s="1"/>
    </row>
    <row r="44" ht="12.75" customHeight="1">
      <c r="A44" s="8">
        <v>12.0</v>
      </c>
      <c r="B44" t="s">
        <v>42</v>
      </c>
      <c r="C44" t="s">
        <v>30</v>
      </c>
      <c r="D44" s="1">
        <v>472.0</v>
      </c>
      <c r="E44" s="1">
        <v>467.0</v>
      </c>
      <c r="F44" s="1" t="str">
        <f>74+79+79+84+83+76</f>
        <v>475</v>
      </c>
      <c r="G44" t="str">
        <f t="shared" ref="G44:G45" si="12">SUM(D44:F44)</f>
        <v>1414</v>
      </c>
      <c r="H44" s="9" t="str">
        <f>+G44+G45</f>
        <v>2798</v>
      </c>
    </row>
    <row r="45" ht="12.75" customHeight="1">
      <c r="B45" t="s">
        <v>43</v>
      </c>
      <c r="C45" t="s">
        <v>30</v>
      </c>
      <c r="D45" s="1">
        <v>453.0</v>
      </c>
      <c r="E45" s="1">
        <v>460.0</v>
      </c>
      <c r="F45" s="1">
        <v>471.0</v>
      </c>
      <c r="G45" t="str">
        <f t="shared" si="12"/>
        <v>1384</v>
      </c>
    </row>
    <row r="46" ht="12.75" customHeight="1">
      <c r="A46" s="10"/>
      <c r="D46" s="1"/>
      <c r="E46" s="1"/>
      <c r="F46" s="1"/>
      <c r="H46" s="1"/>
    </row>
    <row r="47" ht="12.75" customHeight="1">
      <c r="A47" s="8">
        <v>13.0</v>
      </c>
      <c r="B47" t="s">
        <v>44</v>
      </c>
      <c r="C47" t="s">
        <v>13</v>
      </c>
      <c r="D47" s="1">
        <v>0.0</v>
      </c>
      <c r="E47" s="1">
        <v>0.0</v>
      </c>
      <c r="F47" s="1">
        <v>0.0</v>
      </c>
      <c r="G47" s="1">
        <v>0.0</v>
      </c>
      <c r="H47" s="9" t="str">
        <f>+G47+G48</f>
        <v>1447</v>
      </c>
    </row>
    <row r="48" ht="12.75" customHeight="1">
      <c r="B48" t="s">
        <v>45</v>
      </c>
      <c r="C48" t="s">
        <v>13</v>
      </c>
      <c r="D48" s="1">
        <v>496.0</v>
      </c>
      <c r="E48" s="1">
        <v>476.0</v>
      </c>
      <c r="F48" s="1">
        <v>475.0</v>
      </c>
      <c r="G48" t="str">
        <f>SUM(D48:F48)</f>
        <v>1447</v>
      </c>
    </row>
    <row r="49" ht="12.75" customHeight="1">
      <c r="A49" s="10"/>
      <c r="D49" s="1"/>
      <c r="E49" s="1"/>
      <c r="F49" s="1"/>
    </row>
    <row r="50" ht="12.75" customHeight="1">
      <c r="A50" s="10"/>
      <c r="D50" s="1"/>
      <c r="E50" s="1"/>
      <c r="F50" s="1"/>
    </row>
    <row r="51" ht="12.75" customHeight="1">
      <c r="A51" s="10"/>
      <c r="D51" s="1"/>
      <c r="E51" s="1"/>
      <c r="F51" s="1"/>
    </row>
    <row r="52" ht="12.75" customHeight="1">
      <c r="A52" s="10"/>
      <c r="D52" s="1"/>
      <c r="E52" s="1"/>
      <c r="F52" s="1"/>
    </row>
    <row r="53" ht="12.75" customHeight="1">
      <c r="A53" s="10"/>
      <c r="D53" s="1"/>
      <c r="E53" s="1"/>
      <c r="F53" s="1"/>
    </row>
    <row r="54" ht="12.75" customHeight="1">
      <c r="D54" s="1"/>
      <c r="E54" s="1"/>
      <c r="F54" s="1"/>
    </row>
    <row r="55" ht="12.75" customHeight="1">
      <c r="D55" s="1"/>
      <c r="E55" s="1"/>
      <c r="F55" s="1"/>
    </row>
    <row r="56" ht="12.75" customHeight="1">
      <c r="D56" s="1"/>
      <c r="E56" s="1"/>
      <c r="F56" s="1"/>
    </row>
    <row r="57" ht="12.75" customHeight="1">
      <c r="D57" s="1"/>
      <c r="E57" s="1"/>
      <c r="F57" s="1"/>
    </row>
    <row r="58" ht="12.75" customHeight="1">
      <c r="D58" s="1"/>
      <c r="E58" s="1"/>
      <c r="F58" s="1"/>
    </row>
    <row r="59" ht="12.75" customHeight="1">
      <c r="D59" s="1"/>
      <c r="E59" s="1"/>
      <c r="F59" s="1"/>
    </row>
    <row r="60" ht="12.75" customHeight="1">
      <c r="D60" s="1"/>
      <c r="E60" s="1"/>
      <c r="F60" s="1"/>
    </row>
    <row r="61" ht="12.75" customHeight="1">
      <c r="D61" s="1"/>
      <c r="E61" s="1"/>
      <c r="F61" s="1"/>
    </row>
    <row r="62" ht="12.75" customHeight="1">
      <c r="D62" s="1"/>
      <c r="E62" s="1"/>
      <c r="F62" s="1"/>
    </row>
    <row r="63" ht="12.75" customHeight="1">
      <c r="D63" s="1"/>
      <c r="E63" s="1"/>
      <c r="F63" s="1"/>
    </row>
    <row r="64" ht="12.75" customHeight="1">
      <c r="D64" s="1"/>
      <c r="E64" s="1"/>
      <c r="F64" s="1"/>
    </row>
    <row r="65" ht="12.75" customHeight="1">
      <c r="D65" s="1"/>
      <c r="E65" s="1"/>
      <c r="F65" s="1"/>
    </row>
    <row r="66" ht="12.75" customHeight="1">
      <c r="D66" s="1"/>
      <c r="E66" s="1"/>
      <c r="F66" s="1"/>
    </row>
    <row r="67" ht="12.75" customHeight="1">
      <c r="D67" s="1"/>
      <c r="E67" s="1"/>
      <c r="F67" s="1"/>
    </row>
    <row r="68" ht="12.75" customHeight="1">
      <c r="D68" s="1"/>
      <c r="E68" s="1"/>
      <c r="F68" s="1"/>
    </row>
    <row r="69" ht="12.75" customHeight="1">
      <c r="D69" s="1"/>
      <c r="E69" s="1"/>
      <c r="F69" s="1"/>
    </row>
    <row r="70" ht="12.75" customHeight="1">
      <c r="D70" s="1"/>
      <c r="E70" s="1"/>
      <c r="F70" s="1"/>
    </row>
    <row r="71" ht="12.75" customHeight="1">
      <c r="D71" s="1"/>
      <c r="E71" s="1"/>
      <c r="F71" s="1"/>
    </row>
    <row r="72" ht="12.75" customHeight="1">
      <c r="D72" s="1"/>
      <c r="E72" s="1"/>
      <c r="F72" s="1"/>
    </row>
    <row r="73" ht="12.75" customHeight="1">
      <c r="D73" s="1"/>
      <c r="E73" s="1"/>
      <c r="F73" s="1"/>
    </row>
    <row r="74" ht="12.75" customHeight="1">
      <c r="D74" s="1"/>
      <c r="E74" s="1"/>
      <c r="F74" s="1"/>
    </row>
    <row r="75" ht="12.75" customHeight="1">
      <c r="D75" s="1"/>
      <c r="E75" s="1"/>
      <c r="F75" s="1"/>
    </row>
    <row r="76" ht="12.75" customHeight="1">
      <c r="D76" s="1"/>
      <c r="E76" s="1"/>
      <c r="F76" s="1"/>
    </row>
    <row r="77" ht="12.75" customHeight="1">
      <c r="D77" s="1"/>
      <c r="E77" s="1"/>
      <c r="F77" s="1"/>
    </row>
    <row r="78" ht="12.75" customHeight="1">
      <c r="D78" s="1"/>
      <c r="E78" s="1"/>
      <c r="F78" s="1"/>
    </row>
    <row r="79" ht="12.75" customHeight="1">
      <c r="D79" s="1"/>
      <c r="E79" s="1"/>
      <c r="F79" s="1"/>
    </row>
    <row r="80" ht="12.75" customHeight="1">
      <c r="D80" s="1"/>
      <c r="E80" s="1"/>
      <c r="F80" s="1"/>
    </row>
    <row r="81" ht="12.75" customHeight="1">
      <c r="D81" s="1"/>
      <c r="E81" s="1"/>
      <c r="F81" s="1"/>
    </row>
    <row r="82" ht="12.75" customHeight="1">
      <c r="D82" s="1"/>
      <c r="E82" s="1"/>
      <c r="F82" s="1"/>
    </row>
    <row r="83" ht="12.75" customHeight="1">
      <c r="D83" s="1"/>
      <c r="E83" s="1"/>
      <c r="F83" s="1"/>
    </row>
    <row r="84" ht="12.75" customHeight="1">
      <c r="D84" s="1"/>
      <c r="E84" s="1"/>
      <c r="F84" s="1"/>
    </row>
    <row r="85" ht="12.75" customHeight="1">
      <c r="D85" s="1"/>
      <c r="E85" s="1"/>
      <c r="F85" s="1"/>
    </row>
    <row r="86" ht="12.75" customHeight="1">
      <c r="D86" s="1"/>
      <c r="E86" s="1"/>
      <c r="F86" s="1"/>
    </row>
    <row r="87" ht="12.75" customHeight="1">
      <c r="D87" s="1"/>
      <c r="E87" s="1"/>
      <c r="F87" s="1"/>
    </row>
    <row r="88" ht="12.75" customHeight="1">
      <c r="D88" s="1"/>
      <c r="E88" s="1"/>
      <c r="F88" s="1"/>
    </row>
    <row r="89" ht="12.75" customHeight="1">
      <c r="D89" s="1"/>
      <c r="E89" s="1"/>
      <c r="F89" s="1"/>
    </row>
    <row r="90" ht="12.75" customHeight="1">
      <c r="D90" s="1"/>
      <c r="E90" s="1"/>
      <c r="F90" s="1"/>
    </row>
    <row r="91" ht="12.75" customHeight="1">
      <c r="D91" s="1"/>
      <c r="E91" s="1"/>
      <c r="F91" s="1"/>
    </row>
    <row r="92" ht="12.75" customHeight="1">
      <c r="D92" s="1"/>
      <c r="E92" s="1"/>
      <c r="F92" s="1"/>
    </row>
    <row r="93" ht="12.75" customHeight="1">
      <c r="D93" s="1"/>
      <c r="E93" s="1"/>
      <c r="F93" s="1"/>
    </row>
    <row r="94" ht="12.75" customHeight="1">
      <c r="D94" s="1"/>
      <c r="E94" s="1"/>
      <c r="F94" s="1"/>
    </row>
    <row r="95" ht="12.75" customHeight="1">
      <c r="D95" s="1"/>
      <c r="E95" s="1"/>
      <c r="F95" s="1"/>
    </row>
    <row r="96" ht="12.75" customHeight="1">
      <c r="D96" s="1"/>
      <c r="E96" s="1"/>
      <c r="F96" s="1"/>
    </row>
    <row r="97" ht="12.75" customHeight="1">
      <c r="D97" s="1"/>
      <c r="E97" s="1"/>
      <c r="F97" s="1"/>
    </row>
    <row r="98" ht="12.75" customHeight="1">
      <c r="D98" s="1"/>
      <c r="E98" s="1"/>
      <c r="F98" s="1"/>
    </row>
    <row r="99" ht="12.75" customHeight="1">
      <c r="D99" s="1"/>
      <c r="E99" s="1"/>
      <c r="F99" s="1"/>
    </row>
    <row r="100" ht="12.75" customHeight="1">
      <c r="D100" s="1"/>
      <c r="E100" s="1"/>
      <c r="F100" s="1"/>
    </row>
  </sheetData>
  <mergeCells count="28">
    <mergeCell ref="A11:A12"/>
    <mergeCell ref="A14:A15"/>
    <mergeCell ref="C5:F5"/>
    <mergeCell ref="H11:H12"/>
    <mergeCell ref="H14:H15"/>
    <mergeCell ref="C2:F3"/>
    <mergeCell ref="A44:A45"/>
    <mergeCell ref="A47:A48"/>
    <mergeCell ref="A29:A30"/>
    <mergeCell ref="A32:A33"/>
    <mergeCell ref="A35:A36"/>
    <mergeCell ref="A38:A39"/>
    <mergeCell ref="A41:A42"/>
    <mergeCell ref="H38:H39"/>
    <mergeCell ref="H41:H42"/>
    <mergeCell ref="H44:H45"/>
    <mergeCell ref="H47:H48"/>
    <mergeCell ref="H17:H18"/>
    <mergeCell ref="H20:H21"/>
    <mergeCell ref="H23:H24"/>
    <mergeCell ref="H26:H27"/>
    <mergeCell ref="A26:A27"/>
    <mergeCell ref="A17:A18"/>
    <mergeCell ref="A20:A21"/>
    <mergeCell ref="A23:A24"/>
    <mergeCell ref="H32:H33"/>
    <mergeCell ref="H35:H36"/>
    <mergeCell ref="H29:H30"/>
  </mergeCell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1.29"/>
    <col customWidth="1" min="2" max="2" width="24.71"/>
    <col customWidth="1" min="3" max="3" width="18.71"/>
    <col customWidth="1" min="4" max="6" width="7.71"/>
    <col customWidth="1" min="7" max="8" width="10.71"/>
    <col customWidth="1" min="9" max="11" width="10.0"/>
  </cols>
  <sheetData>
    <row r="1" ht="12.75" customHeight="1">
      <c r="D1" s="1"/>
      <c r="E1" s="1"/>
      <c r="F1" s="1"/>
    </row>
    <row r="2" ht="12.75" customHeight="1">
      <c r="C2" s="2" t="s">
        <v>0</v>
      </c>
    </row>
    <row r="3" ht="12.75" customHeight="1"/>
    <row r="4" ht="12.75" customHeight="1">
      <c r="D4" s="1"/>
      <c r="E4" s="1"/>
      <c r="F4" s="1"/>
    </row>
    <row r="5" ht="17.25" customHeight="1">
      <c r="C5" s="3">
        <v>45564.0</v>
      </c>
    </row>
    <row r="6" ht="12.75" customHeight="1">
      <c r="D6" s="1"/>
      <c r="E6" s="1"/>
      <c r="F6" s="1"/>
    </row>
    <row r="7" ht="12.75" customHeight="1">
      <c r="D7" s="1"/>
      <c r="E7" s="1"/>
      <c r="F7" s="1"/>
    </row>
    <row r="8" ht="12.75" customHeight="1">
      <c r="D8" s="1"/>
      <c r="E8" s="1"/>
      <c r="F8" s="1"/>
    </row>
    <row r="9" ht="15.0" customHeight="1">
      <c r="A9" s="4" t="s">
        <v>46</v>
      </c>
      <c r="B9" s="5"/>
      <c r="C9" s="4"/>
      <c r="D9" s="6"/>
      <c r="E9" s="6"/>
      <c r="F9" s="6"/>
      <c r="G9" s="5"/>
      <c r="H9" s="5"/>
      <c r="I9" s="5"/>
      <c r="J9" s="5"/>
      <c r="K9" s="5"/>
    </row>
    <row r="10" ht="61.5" customHeight="1">
      <c r="A10" s="1"/>
      <c r="B10" s="1"/>
      <c r="C10" s="1"/>
      <c r="D10" s="7" t="s">
        <v>2</v>
      </c>
      <c r="E10" s="7" t="s">
        <v>3</v>
      </c>
      <c r="F10" s="7" t="s">
        <v>4</v>
      </c>
      <c r="G10" s="1"/>
      <c r="H10" s="7" t="s">
        <v>5</v>
      </c>
      <c r="I10" s="1"/>
      <c r="J10" s="1"/>
      <c r="K10" s="1"/>
    </row>
    <row r="11" ht="12.75" customHeight="1">
      <c r="A11" s="8">
        <v>1.0</v>
      </c>
      <c r="B11" t="s">
        <v>47</v>
      </c>
      <c r="C11" t="s">
        <v>48</v>
      </c>
      <c r="D11" s="1">
        <v>580.0</v>
      </c>
      <c r="E11" s="1">
        <v>582.0</v>
      </c>
      <c r="F11" s="1">
        <v>583.0</v>
      </c>
      <c r="G11" t="str">
        <f t="shared" ref="G11:G12" si="1">SUM(D11:F11)</f>
        <v>1745</v>
      </c>
      <c r="H11" s="9" t="str">
        <f>+G11+G12</f>
        <v>3507</v>
      </c>
    </row>
    <row r="12" ht="12.75" customHeight="1">
      <c r="B12" t="s">
        <v>49</v>
      </c>
      <c r="C12" t="s">
        <v>33</v>
      </c>
      <c r="D12" s="1">
        <v>589.0</v>
      </c>
      <c r="E12" s="1">
        <v>586.0</v>
      </c>
      <c r="F12" s="1">
        <v>587.0</v>
      </c>
      <c r="G12" t="str">
        <f t="shared" si="1"/>
        <v>1762</v>
      </c>
    </row>
    <row r="13" ht="12.75" customHeight="1">
      <c r="A13" s="10"/>
      <c r="D13" s="1"/>
      <c r="E13" s="1"/>
      <c r="F13" s="1"/>
      <c r="H13" s="1"/>
    </row>
    <row r="14" ht="12.75" customHeight="1">
      <c r="A14" s="8">
        <v>2.0</v>
      </c>
      <c r="B14" t="s">
        <v>50</v>
      </c>
      <c r="C14" t="s">
        <v>33</v>
      </c>
      <c r="D14" s="1">
        <v>581.0</v>
      </c>
      <c r="E14" s="1">
        <v>579.0</v>
      </c>
      <c r="F14" s="1">
        <v>580.0</v>
      </c>
      <c r="G14" t="str">
        <f t="shared" ref="G14:G15" si="2">SUM(D14:F14)</f>
        <v>1740</v>
      </c>
      <c r="H14" s="9" t="str">
        <f>+G14+G15</f>
        <v>3493</v>
      </c>
    </row>
    <row r="15" ht="12.75" customHeight="1">
      <c r="B15" t="s">
        <v>51</v>
      </c>
      <c r="C15" t="s">
        <v>52</v>
      </c>
      <c r="D15" s="1">
        <v>582.0</v>
      </c>
      <c r="E15" s="1">
        <v>584.0</v>
      </c>
      <c r="F15" s="1">
        <v>587.0</v>
      </c>
      <c r="G15" t="str">
        <f t="shared" si="2"/>
        <v>1753</v>
      </c>
    </row>
    <row r="16" ht="12.75" customHeight="1">
      <c r="A16" s="10"/>
      <c r="D16" s="1"/>
      <c r="E16" s="1"/>
      <c r="F16" s="1"/>
      <c r="H16" s="1"/>
    </row>
    <row r="17" ht="12.75" customHeight="1">
      <c r="A17" s="8">
        <v>3.0</v>
      </c>
      <c r="B17" t="s">
        <v>53</v>
      </c>
      <c r="C17" t="s">
        <v>35</v>
      </c>
      <c r="D17" s="1">
        <v>570.0</v>
      </c>
      <c r="E17" s="1">
        <v>578.0</v>
      </c>
      <c r="F17" s="1">
        <v>571.0</v>
      </c>
      <c r="G17" t="str">
        <f t="shared" ref="G17:G18" si="3">SUM(D17:F17)</f>
        <v>1719</v>
      </c>
      <c r="H17" s="9" t="str">
        <f>+G17+G18</f>
        <v>3467</v>
      </c>
    </row>
    <row r="18" ht="12.75" customHeight="1">
      <c r="B18" t="s">
        <v>54</v>
      </c>
      <c r="C18" t="s">
        <v>55</v>
      </c>
      <c r="D18" s="1" t="str">
        <f>98+98+98+97+94+99</f>
        <v>584</v>
      </c>
      <c r="E18" s="1" t="str">
        <f>97+97+96+98+98+98</f>
        <v>584</v>
      </c>
      <c r="F18" s="1">
        <v>580.0</v>
      </c>
      <c r="G18" t="str">
        <f t="shared" si="3"/>
        <v>1748</v>
      </c>
    </row>
    <row r="19" ht="12.75" customHeight="1">
      <c r="A19" s="10"/>
      <c r="D19" s="1"/>
      <c r="E19" s="1"/>
      <c r="F19" s="1"/>
      <c r="H19" s="1"/>
    </row>
    <row r="20" ht="12.75" customHeight="1">
      <c r="A20" s="8">
        <v>4.0</v>
      </c>
      <c r="B20" t="s">
        <v>56</v>
      </c>
      <c r="C20" t="s">
        <v>30</v>
      </c>
      <c r="D20" s="1">
        <v>566.0</v>
      </c>
      <c r="E20" s="1">
        <v>567.0</v>
      </c>
      <c r="F20" s="1">
        <v>558.0</v>
      </c>
      <c r="G20" t="str">
        <f t="shared" ref="G20:G21" si="4">SUM(D20:F20)</f>
        <v>1691</v>
      </c>
      <c r="H20" s="9" t="str">
        <f>G20+G21</f>
        <v>3391</v>
      </c>
    </row>
    <row r="21" ht="12.75" customHeight="1">
      <c r="B21" t="s">
        <v>57</v>
      </c>
      <c r="C21" t="s">
        <v>30</v>
      </c>
      <c r="D21" s="1">
        <v>564.0</v>
      </c>
      <c r="E21" s="1">
        <v>569.0</v>
      </c>
      <c r="F21" s="1">
        <v>567.0</v>
      </c>
      <c r="G21" t="str">
        <f t="shared" si="4"/>
        <v>1700</v>
      </c>
    </row>
    <row r="22" ht="12.75" customHeight="1">
      <c r="A22" s="10"/>
      <c r="D22" s="1"/>
      <c r="E22" s="1"/>
      <c r="F22" s="1"/>
      <c r="H22" s="1"/>
    </row>
    <row r="23" ht="12.75" customHeight="1">
      <c r="A23" s="8">
        <v>5.0</v>
      </c>
      <c r="B23" t="s">
        <v>58</v>
      </c>
      <c r="C23" t="s">
        <v>37</v>
      </c>
      <c r="D23" s="1">
        <v>531.0</v>
      </c>
      <c r="E23" s="1">
        <v>530.0</v>
      </c>
      <c r="F23" s="1">
        <v>542.0</v>
      </c>
      <c r="G23" t="str">
        <f t="shared" ref="G23:G24" si="5">SUM(D23:F23)</f>
        <v>1603</v>
      </c>
      <c r="H23" s="9" t="str">
        <f>+G23+G24</f>
        <v>3361</v>
      </c>
    </row>
    <row r="24" ht="12.75" customHeight="1">
      <c r="B24" t="s">
        <v>59</v>
      </c>
      <c r="C24" t="s">
        <v>37</v>
      </c>
      <c r="D24" s="1">
        <v>582.0</v>
      </c>
      <c r="E24" s="1">
        <v>589.0</v>
      </c>
      <c r="F24" s="1">
        <v>587.0</v>
      </c>
      <c r="G24" t="str">
        <f t="shared" si="5"/>
        <v>1758</v>
      </c>
    </row>
    <row r="25" ht="12.75" customHeight="1">
      <c r="A25" s="10"/>
      <c r="D25" s="1"/>
      <c r="E25" s="1"/>
      <c r="F25" s="1"/>
      <c r="H25" s="1"/>
    </row>
    <row r="26" ht="12.75" customHeight="1">
      <c r="A26" s="8">
        <v>6.0</v>
      </c>
      <c r="B26" t="s">
        <v>60</v>
      </c>
      <c r="C26" t="s">
        <v>35</v>
      </c>
      <c r="D26" s="1">
        <v>562.0</v>
      </c>
      <c r="E26" s="1">
        <v>562.0</v>
      </c>
      <c r="F26" s="1">
        <v>577.0</v>
      </c>
      <c r="G26" t="str">
        <f t="shared" ref="G26:G27" si="6">SUM(D26:F26)</f>
        <v>1701</v>
      </c>
      <c r="H26" s="9" t="str">
        <f>+G26+G27</f>
        <v>3320</v>
      </c>
    </row>
    <row r="27" ht="12.75" customHeight="1">
      <c r="B27" t="s">
        <v>61</v>
      </c>
      <c r="C27" t="s">
        <v>35</v>
      </c>
      <c r="D27" s="1">
        <v>546.0</v>
      </c>
      <c r="E27" s="1">
        <v>542.0</v>
      </c>
      <c r="F27" s="1">
        <v>531.0</v>
      </c>
      <c r="G27" t="str">
        <f t="shared" si="6"/>
        <v>1619</v>
      </c>
    </row>
    <row r="28" ht="12.75" customHeight="1">
      <c r="A28" s="10"/>
      <c r="D28" s="1"/>
      <c r="E28" s="1"/>
      <c r="F28" s="1"/>
      <c r="H28" s="1"/>
    </row>
    <row r="29" ht="12.75" customHeight="1">
      <c r="A29" s="8">
        <v>7.0</v>
      </c>
      <c r="B29" t="s">
        <v>62</v>
      </c>
      <c r="C29" t="s">
        <v>37</v>
      </c>
      <c r="D29" s="1">
        <v>544.0</v>
      </c>
      <c r="E29" s="1">
        <v>543.0</v>
      </c>
      <c r="F29" s="1">
        <v>539.0</v>
      </c>
      <c r="G29" t="str">
        <f t="shared" ref="G29:G30" si="7">SUM(D29:F29)</f>
        <v>1626</v>
      </c>
      <c r="H29" s="9" t="str">
        <f>+G29+G30</f>
        <v>3145</v>
      </c>
    </row>
    <row r="30" ht="12.75" customHeight="1">
      <c r="B30" t="s">
        <v>63</v>
      </c>
      <c r="C30" t="s">
        <v>37</v>
      </c>
      <c r="D30" s="1">
        <v>508.0</v>
      </c>
      <c r="E30" s="1">
        <v>508.0</v>
      </c>
      <c r="F30" s="1">
        <v>503.0</v>
      </c>
      <c r="G30" t="str">
        <f t="shared" si="7"/>
        <v>1519</v>
      </c>
    </row>
    <row r="31" ht="12.75" customHeight="1">
      <c r="A31" s="10"/>
      <c r="D31" s="1"/>
      <c r="E31" s="1"/>
      <c r="F31" s="1"/>
    </row>
    <row r="32" ht="12.75" customHeight="1">
      <c r="A32" s="8">
        <v>8.0</v>
      </c>
      <c r="B32" t="s">
        <v>64</v>
      </c>
      <c r="C32" t="s">
        <v>35</v>
      </c>
      <c r="D32" s="1">
        <v>467.0</v>
      </c>
      <c r="E32" s="1" t="str">
        <f>74+77+78+86+86+86</f>
        <v>487</v>
      </c>
      <c r="F32" s="1" t="str">
        <f>82+83+80+76+76+83</f>
        <v>480</v>
      </c>
      <c r="G32" t="str">
        <f t="shared" ref="G32:G33" si="8">SUM(D32:F32)</f>
        <v>1434</v>
      </c>
      <c r="H32" s="9" t="str">
        <f>G32+G33</f>
        <v>3052</v>
      </c>
    </row>
    <row r="33" ht="12.75" customHeight="1">
      <c r="B33" t="s">
        <v>65</v>
      </c>
      <c r="C33" t="s">
        <v>35</v>
      </c>
      <c r="D33" s="1">
        <v>552.0</v>
      </c>
      <c r="E33" s="1">
        <v>534.0</v>
      </c>
      <c r="F33" s="1" t="str">
        <f>89+90+92+81+92+88</f>
        <v>532</v>
      </c>
      <c r="G33" t="str">
        <f t="shared" si="8"/>
        <v>1618</v>
      </c>
    </row>
    <row r="34" ht="12.75" customHeight="1">
      <c r="A34" s="10"/>
      <c r="D34" s="1"/>
      <c r="E34" s="1"/>
      <c r="F34" s="1"/>
    </row>
    <row r="35" ht="12.75" customHeight="1">
      <c r="A35" s="10"/>
      <c r="D35" s="1"/>
      <c r="E35" s="1"/>
      <c r="F35" s="1"/>
    </row>
    <row r="36" ht="12.75" customHeight="1">
      <c r="D36" s="1"/>
      <c r="E36" s="1"/>
      <c r="F36" s="1"/>
    </row>
    <row r="37" ht="12.75" customHeight="1">
      <c r="A37" s="11"/>
      <c r="D37" s="1"/>
      <c r="E37" s="1"/>
      <c r="F37" s="1"/>
      <c r="H37" s="12"/>
    </row>
    <row r="38" ht="12.75" customHeight="1">
      <c r="D38" s="1"/>
      <c r="E38" s="1"/>
      <c r="F38" s="1"/>
    </row>
    <row r="39" ht="12.75" customHeight="1">
      <c r="D39" s="1"/>
      <c r="E39" s="1"/>
      <c r="F39" s="1"/>
    </row>
    <row r="40" ht="12.75" customHeight="1">
      <c r="A40" s="11"/>
      <c r="D40" s="1"/>
      <c r="E40" s="1"/>
      <c r="F40" s="1"/>
      <c r="H40" s="12"/>
    </row>
    <row r="41" ht="12.75" customHeight="1">
      <c r="D41" s="1"/>
      <c r="E41" s="1"/>
      <c r="F41" s="1"/>
    </row>
    <row r="42" ht="12.75" customHeight="1">
      <c r="D42" s="1"/>
      <c r="E42" s="1"/>
      <c r="F42" s="1"/>
    </row>
    <row r="43" ht="12.75" customHeight="1">
      <c r="A43" s="11"/>
      <c r="D43" s="1"/>
      <c r="E43" s="1"/>
      <c r="F43" s="1"/>
      <c r="H43" s="12"/>
    </row>
    <row r="44" ht="12.75" customHeight="1">
      <c r="D44" s="1"/>
      <c r="E44" s="1"/>
      <c r="F44" s="1"/>
    </row>
    <row r="45" ht="12.75" customHeight="1">
      <c r="D45" s="1"/>
      <c r="E45" s="1"/>
      <c r="F45" s="1"/>
    </row>
    <row r="46" ht="12.75" customHeight="1">
      <c r="D46" s="1"/>
      <c r="E46" s="1"/>
      <c r="F46" s="1"/>
    </row>
    <row r="47" ht="12.75" customHeight="1">
      <c r="D47" s="1"/>
      <c r="E47" s="1"/>
      <c r="F47" s="1"/>
    </row>
    <row r="48" ht="12.75" customHeight="1">
      <c r="D48" s="1"/>
      <c r="E48" s="1"/>
      <c r="F48" s="1"/>
    </row>
    <row r="49" ht="12.75" customHeight="1">
      <c r="D49" s="1"/>
      <c r="E49" s="1"/>
      <c r="F49" s="1"/>
    </row>
    <row r="50" ht="12.75" customHeight="1">
      <c r="D50" s="1"/>
      <c r="E50" s="1"/>
      <c r="F50" s="1"/>
    </row>
    <row r="51" ht="12.75" customHeight="1">
      <c r="D51" s="1"/>
      <c r="E51" s="1"/>
      <c r="F51" s="1"/>
    </row>
    <row r="52" ht="12.75" customHeight="1">
      <c r="D52" s="1"/>
      <c r="E52" s="1"/>
      <c r="F52" s="1"/>
    </row>
    <row r="53" ht="12.75" customHeight="1">
      <c r="D53" s="1"/>
      <c r="E53" s="1"/>
      <c r="F53" s="1"/>
    </row>
    <row r="54" ht="12.75" customHeight="1">
      <c r="D54" s="1"/>
      <c r="E54" s="1"/>
      <c r="F54" s="1"/>
    </row>
    <row r="55" ht="12.75" customHeight="1">
      <c r="D55" s="1"/>
      <c r="E55" s="1"/>
      <c r="F55" s="1"/>
    </row>
    <row r="56" ht="12.75" customHeight="1">
      <c r="D56" s="1"/>
      <c r="E56" s="1"/>
      <c r="F56" s="1"/>
    </row>
    <row r="57" ht="12.75" customHeight="1">
      <c r="D57" s="1"/>
      <c r="E57" s="1"/>
      <c r="F57" s="1"/>
    </row>
    <row r="58" ht="12.75" customHeight="1">
      <c r="D58" s="1"/>
      <c r="E58" s="1"/>
      <c r="F58" s="1"/>
    </row>
    <row r="59" ht="12.75" customHeight="1">
      <c r="D59" s="1"/>
      <c r="E59" s="1"/>
      <c r="F59" s="1"/>
    </row>
    <row r="60" ht="12.75" customHeight="1">
      <c r="D60" s="1"/>
      <c r="E60" s="1"/>
      <c r="F60" s="1"/>
    </row>
    <row r="61" ht="12.75" customHeight="1">
      <c r="D61" s="1"/>
      <c r="E61" s="1"/>
      <c r="F61" s="1"/>
    </row>
    <row r="62" ht="12.75" customHeight="1">
      <c r="D62" s="1"/>
      <c r="E62" s="1"/>
      <c r="F62" s="1"/>
    </row>
    <row r="63" ht="12.75" customHeight="1">
      <c r="D63" s="1"/>
      <c r="E63" s="1"/>
      <c r="F63" s="1"/>
    </row>
    <row r="64" ht="12.75" customHeight="1">
      <c r="D64" s="1"/>
      <c r="E64" s="1"/>
      <c r="F64" s="1"/>
    </row>
    <row r="65" ht="12.75" customHeight="1">
      <c r="D65" s="1"/>
      <c r="E65" s="1"/>
      <c r="F65" s="1"/>
    </row>
    <row r="66" ht="12.75" customHeight="1">
      <c r="D66" s="1"/>
      <c r="E66" s="1"/>
      <c r="F66" s="1"/>
    </row>
    <row r="67" ht="12.75" customHeight="1">
      <c r="D67" s="1"/>
      <c r="E67" s="1"/>
      <c r="F67" s="1"/>
    </row>
    <row r="68" ht="12.75" customHeight="1">
      <c r="D68" s="1"/>
      <c r="E68" s="1"/>
      <c r="F68" s="1"/>
    </row>
    <row r="69" ht="12.75" customHeight="1">
      <c r="D69" s="1"/>
      <c r="E69" s="1"/>
      <c r="F69" s="1"/>
    </row>
    <row r="70" ht="12.75" customHeight="1">
      <c r="D70" s="1"/>
      <c r="E70" s="1"/>
      <c r="F70" s="1"/>
    </row>
    <row r="71" ht="12.75" customHeight="1">
      <c r="D71" s="1"/>
      <c r="E71" s="1"/>
      <c r="F71" s="1"/>
    </row>
    <row r="72" ht="12.75" customHeight="1">
      <c r="D72" s="1"/>
      <c r="E72" s="1"/>
      <c r="F72" s="1"/>
    </row>
    <row r="73" ht="12.75" customHeight="1">
      <c r="D73" s="1"/>
      <c r="E73" s="1"/>
      <c r="F73" s="1"/>
    </row>
    <row r="74" ht="12.75" customHeight="1">
      <c r="D74" s="1"/>
      <c r="E74" s="1"/>
      <c r="F74" s="1"/>
    </row>
    <row r="75" ht="12.75" customHeight="1">
      <c r="D75" s="1"/>
      <c r="E75" s="1"/>
      <c r="F75" s="1"/>
    </row>
    <row r="76" ht="12.75" customHeight="1">
      <c r="D76" s="1"/>
      <c r="E76" s="1"/>
      <c r="F76" s="1"/>
    </row>
    <row r="77" ht="12.75" customHeight="1">
      <c r="D77" s="1"/>
      <c r="E77" s="1"/>
      <c r="F77" s="1"/>
    </row>
    <row r="78" ht="12.75" customHeight="1">
      <c r="D78" s="1"/>
      <c r="E78" s="1"/>
      <c r="F78" s="1"/>
    </row>
    <row r="79" ht="12.75" customHeight="1">
      <c r="D79" s="1"/>
      <c r="E79" s="1"/>
      <c r="F79" s="1"/>
    </row>
    <row r="80" ht="12.75" customHeight="1">
      <c r="D80" s="1"/>
      <c r="E80" s="1"/>
      <c r="F80" s="1"/>
    </row>
    <row r="81" ht="12.75" customHeight="1">
      <c r="D81" s="1"/>
      <c r="E81" s="1"/>
      <c r="F81" s="1"/>
    </row>
    <row r="82" ht="12.75" customHeight="1">
      <c r="D82" s="1"/>
      <c r="E82" s="1"/>
      <c r="F82" s="1"/>
    </row>
    <row r="83" ht="12.75" customHeight="1">
      <c r="D83" s="1"/>
      <c r="E83" s="1"/>
      <c r="F83" s="1"/>
    </row>
    <row r="84" ht="12.75" customHeight="1">
      <c r="D84" s="1"/>
      <c r="E84" s="1"/>
      <c r="F84" s="1"/>
    </row>
    <row r="85" ht="12.75" customHeight="1">
      <c r="D85" s="1"/>
      <c r="E85" s="1"/>
      <c r="F85" s="1"/>
    </row>
    <row r="86" ht="12.75" customHeight="1">
      <c r="D86" s="1"/>
      <c r="E86" s="1"/>
      <c r="F86" s="1"/>
    </row>
    <row r="87" ht="12.75" customHeight="1">
      <c r="D87" s="1"/>
      <c r="E87" s="1"/>
      <c r="F87" s="1"/>
    </row>
    <row r="88" ht="12.75" customHeight="1">
      <c r="D88" s="1"/>
      <c r="E88" s="1"/>
      <c r="F88" s="1"/>
    </row>
    <row r="89" ht="12.75" customHeight="1">
      <c r="D89" s="1"/>
      <c r="E89" s="1"/>
      <c r="F89" s="1"/>
    </row>
    <row r="90" ht="12.75" customHeight="1">
      <c r="D90" s="1"/>
      <c r="E90" s="1"/>
      <c r="F90" s="1"/>
    </row>
    <row r="91" ht="12.75" customHeight="1">
      <c r="D91" s="1"/>
      <c r="E91" s="1"/>
      <c r="F91" s="1"/>
    </row>
    <row r="92" ht="12.75" customHeight="1">
      <c r="D92" s="1"/>
      <c r="E92" s="1"/>
      <c r="F92" s="1"/>
    </row>
    <row r="93" ht="12.75" customHeight="1">
      <c r="D93" s="1"/>
      <c r="E93" s="1"/>
      <c r="F93" s="1"/>
    </row>
    <row r="94" ht="12.75" customHeight="1">
      <c r="D94" s="1"/>
      <c r="E94" s="1"/>
      <c r="F94" s="1"/>
    </row>
    <row r="95" ht="12.75" customHeight="1">
      <c r="D95" s="1"/>
      <c r="E95" s="1"/>
      <c r="F95" s="1"/>
    </row>
    <row r="96" ht="12.75" customHeight="1">
      <c r="D96" s="1"/>
      <c r="E96" s="1"/>
      <c r="F96" s="1"/>
    </row>
    <row r="97" ht="12.75" customHeight="1">
      <c r="D97" s="1"/>
      <c r="E97" s="1"/>
      <c r="F97" s="1"/>
    </row>
    <row r="98" ht="12.75" customHeight="1">
      <c r="D98" s="1"/>
      <c r="E98" s="1"/>
      <c r="F98" s="1"/>
    </row>
    <row r="99" ht="12.75" customHeight="1">
      <c r="D99" s="1"/>
      <c r="E99" s="1"/>
      <c r="F99" s="1"/>
    </row>
    <row r="100" ht="12.75" customHeight="1">
      <c r="D100" s="1"/>
      <c r="E100" s="1"/>
      <c r="F100" s="1"/>
    </row>
  </sheetData>
  <mergeCells count="24">
    <mergeCell ref="A20:A21"/>
    <mergeCell ref="A23:A24"/>
    <mergeCell ref="A43:A44"/>
    <mergeCell ref="A37:A38"/>
    <mergeCell ref="A40:A41"/>
    <mergeCell ref="H29:H30"/>
    <mergeCell ref="H17:H18"/>
    <mergeCell ref="H43:H44"/>
    <mergeCell ref="H20:H21"/>
    <mergeCell ref="H23:H24"/>
    <mergeCell ref="H26:H27"/>
    <mergeCell ref="H37:H38"/>
    <mergeCell ref="H40:H41"/>
    <mergeCell ref="C2:F3"/>
    <mergeCell ref="C5:F5"/>
    <mergeCell ref="H11:H12"/>
    <mergeCell ref="H14:H15"/>
    <mergeCell ref="A32:A33"/>
    <mergeCell ref="H32:H33"/>
    <mergeCell ref="A29:A30"/>
    <mergeCell ref="A11:A12"/>
    <mergeCell ref="A14:A15"/>
    <mergeCell ref="A17:A18"/>
    <mergeCell ref="A26:A27"/>
  </mergeCells>
  <printOptions/>
  <pageMargins bottom="0.75" footer="0.0" header="0.0" left="0.7" right="0.7" top="0.75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ScaleCrop>false</ScaleCrop>
  <HeadingPairs>
    <vt:vector baseType="variant" size="2">
      <vt:variant>
        <vt:lpstr>Feuilles de calcul</vt:lpstr>
      </vt:variant>
      <vt:variant>
        <vt:i4>2</vt:i4>
      </vt:variant>
    </vt:vector>
  </HeadingPairs>
  <TitlesOfParts>
    <vt:vector baseType="lpstr" size="2">
      <vt:lpstr>PLUS 90</vt:lpstr>
      <vt:lpstr>MOINS 90</vt:lpstr>
    </vt:vector>
  </TitlesOfParts>
  <LinksUpToDate>false</LinksUpToDate>
  <SharedDoc>false</SharedDoc>
  <HyperlinksChanged>false</HyperlinksChanged>
  <AppVersion>12.0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2001-01-08T09:20:56Z</dcterms:created>
  <dc:creator>Pierre Bessière</dc:creator>
  <cp:lastModifiedBy>annic</cp:lastModifiedBy>
  <cp:lastPrinted>2024-09-29T18:13:30Z</cp:lastPrinted>
  <dcterms:modified xsi:type="dcterms:W3CDTF">2024-09-29T18:13:50Z</dcterms:modified>
  <cp:revision>16</cp:revision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str>1036-10.1.0.5644</vt:lpstr>
  </property>
</Properties>
</file>